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HE\Downloads\"/>
    </mc:Choice>
  </mc:AlternateContent>
  <xr:revisionPtr revIDLastSave="0" documentId="13_ncr:1000001_{AA5B7A1C-41DC-F94C-AE93-A9DC4B0D38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24" i="1"/>
  <c r="C3" i="1" a="1"/>
  <c r="C3" i="1"/>
  <c r="E3" i="1" a="1"/>
  <c r="E3" i="1"/>
  <c r="E20" i="1"/>
  <c r="B25" i="1"/>
  <c r="D3" i="1" a="1"/>
  <c r="D3" i="1"/>
  <c r="F3" i="1" a="1"/>
  <c r="F3" i="1"/>
  <c r="F20" i="1"/>
  <c r="G3" i="1" a="1"/>
  <c r="G3" i="1"/>
  <c r="G20" i="1"/>
  <c r="B39" i="1"/>
  <c r="B3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<sst xmlns="http://schemas.openxmlformats.org/spreadsheetml/2006/main" count="24" uniqueCount="27">
  <si>
    <t>Friction coefficient reduction (%)</t>
  </si>
  <si>
    <t>Wear reduction (%)</t>
  </si>
  <si>
    <t>X1</t>
  </si>
  <si>
    <t>X2</t>
  </si>
  <si>
    <t xml:space="preserve">Average friction reduction (X̄1) = </t>
  </si>
  <si>
    <t>Average wear reduction (X̄2) =</t>
  </si>
  <si>
    <t>(X1 - X̄1)</t>
  </si>
  <si>
    <t>(X2-X̄2)</t>
  </si>
  <si>
    <t>(X1 - X̄1)^2</t>
  </si>
  <si>
    <t>(X2-X̄2)^2</t>
  </si>
  <si>
    <t>N =</t>
  </si>
  <si>
    <t>N-1 =</t>
  </si>
  <si>
    <r>
      <rPr>
        <sz val="11"/>
        <color theme="1"/>
        <rFont val="Aptos Narrow"/>
        <family val="2"/>
      </rPr>
      <t>Σ</t>
    </r>
    <r>
      <rPr>
        <sz val="11"/>
        <color theme="1"/>
        <rFont val="Calibri"/>
        <family val="2"/>
      </rPr>
      <t xml:space="preserve"> = </t>
    </r>
  </si>
  <si>
    <t>Sample standard deviation:</t>
  </si>
  <si>
    <t>for friction reduction =</t>
  </si>
  <si>
    <t xml:space="preserve">for wear reduction = </t>
  </si>
  <si>
    <t>Effective friction reduction =</t>
  </si>
  <si>
    <t xml:space="preserve">Effective wear reduction = </t>
  </si>
  <si>
    <t>(X1 - X̄1)(X2-X̄2)</t>
  </si>
  <si>
    <t>`</t>
  </si>
  <si>
    <t>r =</t>
  </si>
  <si>
    <t>There is moderate correlation between friction reduction and wear reduction</t>
  </si>
  <si>
    <t>37.07 ± 17.25</t>
  </si>
  <si>
    <t>58.91 ± 23.77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</si>
</sst>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eetMetadata" Target="metadata.xml" /><Relationship Id="rId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Sheet1!$A$3:$A$19</c:f>
              <c:numCache>
                <c:formatCode>General</c:formatCode>
                <c:ptCount val="17"/>
                <c:pt idx="0">
                  <c:v>47.1</c:v>
                </c:pt>
                <c:pt idx="1">
                  <c:v>27</c:v>
                </c:pt>
                <c:pt idx="2">
                  <c:v>32.799999999999997</c:v>
                </c:pt>
                <c:pt idx="3">
                  <c:v>30</c:v>
                </c:pt>
                <c:pt idx="4">
                  <c:v>64</c:v>
                </c:pt>
                <c:pt idx="5">
                  <c:v>27.1</c:v>
                </c:pt>
                <c:pt idx="6">
                  <c:v>6.9</c:v>
                </c:pt>
                <c:pt idx="7">
                  <c:v>20.399999999999999</c:v>
                </c:pt>
                <c:pt idx="8">
                  <c:v>34.1</c:v>
                </c:pt>
                <c:pt idx="9">
                  <c:v>42.2</c:v>
                </c:pt>
                <c:pt idx="10">
                  <c:v>50</c:v>
                </c:pt>
                <c:pt idx="11">
                  <c:v>60</c:v>
                </c:pt>
                <c:pt idx="12">
                  <c:v>50</c:v>
                </c:pt>
                <c:pt idx="13">
                  <c:v>70.5</c:v>
                </c:pt>
                <c:pt idx="14">
                  <c:v>32.200000000000003</c:v>
                </c:pt>
                <c:pt idx="15">
                  <c:v>15.24</c:v>
                </c:pt>
                <c:pt idx="16">
                  <c:v>20.8</c:v>
                </c:pt>
              </c:numCache>
            </c:numRef>
          </c:xVal>
          <c:yVal>
            <c:numRef>
              <c:f>Sheet1!$B$3:$B$19</c:f>
              <c:numCache>
                <c:formatCode>General</c:formatCode>
                <c:ptCount val="17"/>
                <c:pt idx="0">
                  <c:v>90.5</c:v>
                </c:pt>
                <c:pt idx="1">
                  <c:v>32.6</c:v>
                </c:pt>
                <c:pt idx="2">
                  <c:v>98</c:v>
                </c:pt>
                <c:pt idx="3">
                  <c:v>97</c:v>
                </c:pt>
                <c:pt idx="4">
                  <c:v>96.8</c:v>
                </c:pt>
                <c:pt idx="5">
                  <c:v>45.9</c:v>
                </c:pt>
                <c:pt idx="6">
                  <c:v>29.6</c:v>
                </c:pt>
                <c:pt idx="7">
                  <c:v>33.6</c:v>
                </c:pt>
                <c:pt idx="8">
                  <c:v>29.8</c:v>
                </c:pt>
                <c:pt idx="9">
                  <c:v>35.299999999999997</c:v>
                </c:pt>
                <c:pt idx="10">
                  <c:v>57.08</c:v>
                </c:pt>
                <c:pt idx="11">
                  <c:v>57</c:v>
                </c:pt>
                <c:pt idx="12">
                  <c:v>61</c:v>
                </c:pt>
                <c:pt idx="13">
                  <c:v>58.1</c:v>
                </c:pt>
                <c:pt idx="14">
                  <c:v>76.400000000000006</c:v>
                </c:pt>
                <c:pt idx="15">
                  <c:v>50.87</c:v>
                </c:pt>
                <c:pt idx="16">
                  <c:v>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88-4E0F-B669-94E4795F8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2219568"/>
        <c:axId val="1952216208"/>
      </c:scatterChart>
      <c:valAx>
        <c:axId val="195221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Friction reduction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2216208"/>
        <c:crosses val="autoZero"/>
        <c:crossBetween val="midCat"/>
      </c:valAx>
      <c:valAx>
        <c:axId val="195221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Wear reduction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221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39</xdr:row>
      <xdr:rowOff>176212</xdr:rowOff>
    </xdr:from>
    <xdr:to>
      <xdr:col>3</xdr:col>
      <xdr:colOff>485775</xdr:colOff>
      <xdr:row>54</xdr:row>
      <xdr:rowOff>61912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100622E7-45DB-92E6-8EC3-082169670BE7}"/>
            </a:ext>
          </a:extLst>
        </xdr:cNvPr>
        <xdr:cNvGrpSpPr/>
      </xdr:nvGrpSpPr>
      <xdr:grpSpPr>
        <a:xfrm>
          <a:off x="133350" y="7943866"/>
          <a:ext cx="4829505" cy="2733312"/>
          <a:chOff x="133350" y="8558212"/>
          <a:chExt cx="4572000" cy="2743200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A985D2D3-1CDD-E741-32B0-79A3FD044B6F}"/>
              </a:ext>
            </a:extLst>
          </xdr:cNvPr>
          <xdr:cNvGraphicFramePr/>
        </xdr:nvGraphicFramePr>
        <xdr:xfrm>
          <a:off x="133350" y="8558212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24D564A6-75B6-7D57-D9D5-597548DA9924}"/>
              </a:ext>
            </a:extLst>
          </xdr:cNvPr>
          <xdr:cNvSpPr txBox="1"/>
        </xdr:nvSpPr>
        <xdr:spPr>
          <a:xfrm>
            <a:off x="3667125" y="8734425"/>
            <a:ext cx="720343" cy="2655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N" sz="1100"/>
              <a:t>r = 0.38</a:t>
            </a:r>
            <a:r>
              <a:rPr lang="en-US" sz="1100"/>
              <a:t>75</a:t>
            </a:r>
            <a:endParaRPr lang="en-IN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workbookViewId="0">
      <selection activeCell="C35" sqref="C35"/>
    </sheetView>
  </sheetViews>
  <sheetFormatPr defaultRowHeight="15" x14ac:dyDescent="0.2"/>
  <cols>
    <col min="1" max="1" width="25.828125" style="3" customWidth="1"/>
    <col min="2" max="2" width="20.84765625" style="1" customWidth="1"/>
    <col min="3" max="3" width="16.54296875" style="1" customWidth="1"/>
    <col min="4" max="4" width="15.33203125" style="1" customWidth="1"/>
    <col min="5" max="5" width="14.796875" style="1" customWidth="1"/>
    <col min="6" max="6" width="16.140625" style="1" customWidth="1"/>
    <col min="7" max="7" width="16.8125" style="2" customWidth="1"/>
    <col min="8" max="10" width="9.14453125" style="2"/>
  </cols>
  <sheetData>
    <row r="1" spans="1:7" ht="27.75" x14ac:dyDescent="0.2">
      <c r="A1" s="3" t="s">
        <v>0</v>
      </c>
      <c r="B1" s="1" t="s">
        <v>1</v>
      </c>
    </row>
    <row r="2" spans="1:7" x14ac:dyDescent="0.2">
      <c r="A2" s="3" t="s">
        <v>2</v>
      </c>
      <c r="B2" s="1" t="s">
        <v>3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18</v>
      </c>
    </row>
    <row r="3" spans="1:7" x14ac:dyDescent="0.2">
      <c r="A3" s="3">
        <v>47.1</v>
      </c>
      <c r="B3" s="1">
        <v>90.5</v>
      </c>
      <c r="C3" s="1" cm="1">
        <f t="array" ref="C3:C19" xml:space="preserve"> (A3:A19)-B24</f>
        <v>10.021176470588244</v>
      </c>
      <c r="D3" s="1" cm="1">
        <f t="array" ref="D3:D19" xml:space="preserve"> (B3:B19)-B25</f>
        <v>31.585294117647059</v>
      </c>
      <c r="E3" s="1" cm="1">
        <f t="array" ref="E3:E19" xml:space="preserve"> (C3:C19)^2</f>
        <v>100.42397785467146</v>
      </c>
      <c r="F3" s="1" cm="1">
        <f t="array" ref="F3:F19" xml:space="preserve"> (D3:D19)^2</f>
        <v>997.63080449826998</v>
      </c>
      <c r="G3" s="2" cm="1">
        <f t="array" ref="G3:G19" xml:space="preserve"> (C3:C19)*(D3:D19)</f>
        <v>316.52180622837398</v>
      </c>
    </row>
    <row r="4" spans="1:7" x14ac:dyDescent="0.2">
      <c r="A4" s="3">
        <v>27</v>
      </c>
      <c r="B4" s="1">
        <v>32.6</v>
      </c>
      <c r="C4" s="1">
        <v>-10.078823529411757</v>
      </c>
      <c r="D4" s="1">
        <v>-26.314705882352939</v>
      </c>
      <c r="E4" s="1">
        <v>101.58268373702407</v>
      </c>
      <c r="F4" s="1">
        <v>692.46374567474038</v>
      </c>
      <c r="G4" s="2">
        <v>265.22127681660879</v>
      </c>
    </row>
    <row r="5" spans="1:7" x14ac:dyDescent="0.2">
      <c r="A5" s="3">
        <v>32.799999999999997</v>
      </c>
      <c r="B5" s="1">
        <v>98</v>
      </c>
      <c r="C5" s="1">
        <v>-4.2788235294117598</v>
      </c>
      <c r="D5" s="1">
        <v>39.085294117647059</v>
      </c>
      <c r="E5" s="1">
        <v>18.308330795847709</v>
      </c>
      <c r="F5" s="1">
        <v>1527.6602162629758</v>
      </c>
      <c r="G5" s="2">
        <v>-167.23907612456728</v>
      </c>
    </row>
    <row r="6" spans="1:7" x14ac:dyDescent="0.2">
      <c r="A6" s="3">
        <v>30</v>
      </c>
      <c r="B6" s="1">
        <v>97</v>
      </c>
      <c r="C6" s="1">
        <v>-7.078823529411757</v>
      </c>
      <c r="D6" s="1">
        <v>38.085294117647059</v>
      </c>
      <c r="E6" s="1">
        <v>50.109742560553521</v>
      </c>
      <c r="F6" s="1">
        <v>1450.4896280276816</v>
      </c>
      <c r="G6" s="2">
        <v>-269.5990761245672</v>
      </c>
    </row>
    <row r="7" spans="1:7" x14ac:dyDescent="0.2">
      <c r="A7" s="3">
        <v>64</v>
      </c>
      <c r="B7" s="1">
        <v>96.8</v>
      </c>
      <c r="C7" s="1">
        <v>26.921176470588243</v>
      </c>
      <c r="D7" s="1">
        <v>37.885294117647057</v>
      </c>
      <c r="E7" s="1">
        <v>724.74974256055407</v>
      </c>
      <c r="F7" s="1">
        <v>1435.2955103806228</v>
      </c>
      <c r="G7" s="2">
        <v>1019.9166885813152</v>
      </c>
    </row>
    <row r="8" spans="1:7" x14ac:dyDescent="0.2">
      <c r="A8" s="3">
        <v>27.1</v>
      </c>
      <c r="B8" s="1">
        <v>45.9</v>
      </c>
      <c r="C8" s="1">
        <v>-9.9788235294117555</v>
      </c>
      <c r="D8" s="1">
        <v>-13.014705882352942</v>
      </c>
      <c r="E8" s="1">
        <v>99.576919031141685</v>
      </c>
      <c r="F8" s="1">
        <v>169.38256920415228</v>
      </c>
      <c r="G8" s="2">
        <v>129.87145328719711</v>
      </c>
    </row>
    <row r="9" spans="1:7" x14ac:dyDescent="0.2">
      <c r="A9" s="3">
        <v>6.9</v>
      </c>
      <c r="B9" s="1">
        <v>29.6</v>
      </c>
      <c r="C9" s="1">
        <v>-30.178823529411758</v>
      </c>
      <c r="D9" s="1">
        <v>-29.314705882352939</v>
      </c>
      <c r="E9" s="1">
        <v>910.76138961937681</v>
      </c>
      <c r="F9" s="1">
        <v>859.35198096885802</v>
      </c>
      <c r="G9" s="2">
        <v>884.68333564013813</v>
      </c>
    </row>
    <row r="10" spans="1:7" x14ac:dyDescent="0.2">
      <c r="A10" s="3">
        <v>20.399999999999999</v>
      </c>
      <c r="B10" s="1">
        <v>33.6</v>
      </c>
      <c r="C10" s="1">
        <v>-16.678823529411758</v>
      </c>
      <c r="D10" s="1">
        <v>-25.314705882352939</v>
      </c>
      <c r="E10" s="1">
        <v>278.1831543252593</v>
      </c>
      <c r="F10" s="1">
        <v>640.8343339100345</v>
      </c>
      <c r="G10" s="2">
        <v>422.21951211072644</v>
      </c>
    </row>
    <row r="11" spans="1:7" x14ac:dyDescent="0.2">
      <c r="A11" s="3">
        <v>34.1</v>
      </c>
      <c r="B11" s="1">
        <v>29.8</v>
      </c>
      <c r="C11" s="1">
        <v>-2.9788235294117555</v>
      </c>
      <c r="D11" s="1">
        <v>-29.11470588235294</v>
      </c>
      <c r="E11" s="1">
        <v>8.8733896193771074</v>
      </c>
      <c r="F11" s="1">
        <v>847.66609861591689</v>
      </c>
      <c r="G11" s="2">
        <v>86.72757093425578</v>
      </c>
    </row>
    <row r="12" spans="1:7" x14ac:dyDescent="0.2">
      <c r="A12" s="3">
        <v>42.2</v>
      </c>
      <c r="B12" s="1">
        <v>35.299999999999997</v>
      </c>
      <c r="C12" s="1">
        <v>5.1211764705882459</v>
      </c>
      <c r="D12" s="1">
        <v>-23.614705882352943</v>
      </c>
      <c r="E12" s="1">
        <v>26.226448442906683</v>
      </c>
      <c r="F12" s="1">
        <v>557.65433391003467</v>
      </c>
      <c r="G12" s="2">
        <v>-120.93507612456773</v>
      </c>
    </row>
    <row r="13" spans="1:7" x14ac:dyDescent="0.2">
      <c r="A13" s="3">
        <v>50</v>
      </c>
      <c r="B13" s="1">
        <v>57.08</v>
      </c>
      <c r="C13" s="1">
        <v>12.921176470588243</v>
      </c>
      <c r="D13" s="1">
        <v>-1.8347058823529423</v>
      </c>
      <c r="E13" s="1">
        <v>166.95680138408324</v>
      </c>
      <c r="F13" s="1">
        <v>3.3661456747404888</v>
      </c>
      <c r="G13" s="2">
        <v>-23.706558477508679</v>
      </c>
    </row>
    <row r="14" spans="1:7" x14ac:dyDescent="0.2">
      <c r="A14" s="3">
        <v>60</v>
      </c>
      <c r="B14" s="1">
        <v>57</v>
      </c>
      <c r="C14" s="1">
        <v>22.921176470588243</v>
      </c>
      <c r="D14" s="1">
        <v>-1.9147058823529406</v>
      </c>
      <c r="E14" s="1">
        <v>525.38033079584807</v>
      </c>
      <c r="F14" s="1">
        <v>3.6660986159169529</v>
      </c>
      <c r="G14" s="2">
        <v>-43.887311418685123</v>
      </c>
    </row>
    <row r="15" spans="1:7" x14ac:dyDescent="0.2">
      <c r="A15" s="3">
        <v>50</v>
      </c>
      <c r="B15" s="1">
        <v>61</v>
      </c>
      <c r="C15" s="1">
        <v>12.921176470588243</v>
      </c>
      <c r="D15" s="1">
        <v>2.0852941176470594</v>
      </c>
      <c r="E15" s="1">
        <v>166.95680138408324</v>
      </c>
      <c r="F15" s="1">
        <v>4.3484515570934281</v>
      </c>
      <c r="G15" s="2">
        <v>26.944453287197256</v>
      </c>
    </row>
    <row r="16" spans="1:7" x14ac:dyDescent="0.2">
      <c r="A16" s="3">
        <v>70.5</v>
      </c>
      <c r="B16" s="1">
        <v>58.1</v>
      </c>
      <c r="C16" s="1">
        <v>33.421176470588243</v>
      </c>
      <c r="D16" s="1">
        <v>-0.81470588235293917</v>
      </c>
      <c r="E16" s="1">
        <v>1116.9750366782011</v>
      </c>
      <c r="F16" s="1">
        <v>0.66374567474048118</v>
      </c>
      <c r="G16" s="2">
        <v>-27.228429065743885</v>
      </c>
    </row>
    <row r="17" spans="1:7" x14ac:dyDescent="0.2">
      <c r="A17" s="3">
        <v>32.200000000000003</v>
      </c>
      <c r="B17" s="1">
        <v>76.400000000000006</v>
      </c>
      <c r="C17" s="1">
        <v>-4.8788235294117541</v>
      </c>
      <c r="D17" s="1">
        <v>17.485294117647065</v>
      </c>
      <c r="E17" s="1">
        <v>23.802919031141766</v>
      </c>
      <c r="F17" s="1">
        <v>305.73551038062305</v>
      </c>
      <c r="G17" s="2">
        <v>-85.307664359861434</v>
      </c>
    </row>
    <row r="18" spans="1:7" x14ac:dyDescent="0.2">
      <c r="A18" s="3">
        <v>15.24</v>
      </c>
      <c r="B18" s="1">
        <v>50.87</v>
      </c>
      <c r="C18" s="1">
        <v>-21.838823529411755</v>
      </c>
      <c r="D18" s="1">
        <v>-8.0447058823529431</v>
      </c>
      <c r="E18" s="1">
        <v>476.9342131487885</v>
      </c>
      <c r="F18" s="1">
        <v>64.717292733564051</v>
      </c>
      <c r="G18" s="2">
        <v>175.68691211072661</v>
      </c>
    </row>
    <row r="19" spans="1:7" x14ac:dyDescent="0.2">
      <c r="A19" s="3">
        <v>20.8</v>
      </c>
      <c r="B19" s="1">
        <v>52</v>
      </c>
      <c r="C19" s="1">
        <v>-16.278823529411756</v>
      </c>
      <c r="D19" s="1">
        <v>-6.9147058823529406</v>
      </c>
      <c r="E19" s="1">
        <v>265.00009550172985</v>
      </c>
      <c r="F19" s="1">
        <v>47.813157439446357</v>
      </c>
      <c r="G19" s="2">
        <v>112.56327681660893</v>
      </c>
    </row>
    <row r="20" spans="1:7" ht="17.25" x14ac:dyDescent="0.2">
      <c r="D20" s="4" t="s">
        <v>12</v>
      </c>
      <c r="E20" s="1">
        <f>SUM(_xlfn.ANCHORARRAY(E3))</f>
        <v>5060.8019764705878</v>
      </c>
      <c r="F20" s="1">
        <f>SUM(_xlfn.ANCHORARRAY(F3))</f>
        <v>9608.7396235294109</v>
      </c>
      <c r="G20" s="2">
        <f>SUM(_xlfn.ANCHORARRAY(G3))</f>
        <v>2702.4530941176463</v>
      </c>
    </row>
    <row r="21" spans="1:7" x14ac:dyDescent="0.2">
      <c r="G21" s="2" t="s">
        <v>19</v>
      </c>
    </row>
    <row r="24" spans="1:7" ht="27.75" x14ac:dyDescent="0.2">
      <c r="A24" s="3" t="s">
        <v>4</v>
      </c>
      <c r="B24" s="1">
        <f>AVERAGE(A3:A19)</f>
        <v>37.078823529411757</v>
      </c>
    </row>
    <row r="25" spans="1:7" x14ac:dyDescent="0.2">
      <c r="A25" s="3" t="s">
        <v>5</v>
      </c>
      <c r="B25" s="1">
        <f>AVERAGE(B3:B19)</f>
        <v>58.914705882352941</v>
      </c>
    </row>
    <row r="26" spans="1:7" x14ac:dyDescent="0.2">
      <c r="A26" s="3" t="s">
        <v>10</v>
      </c>
      <c r="B26" s="1">
        <v>18</v>
      </c>
    </row>
    <row r="27" spans="1:7" x14ac:dyDescent="0.2">
      <c r="A27" s="3" t="s">
        <v>11</v>
      </c>
      <c r="B27" s="1">
        <v>17</v>
      </c>
    </row>
    <row r="29" spans="1:7" x14ac:dyDescent="0.2">
      <c r="A29" s="5" t="s">
        <v>13</v>
      </c>
    </row>
    <row r="31" spans="1:7" x14ac:dyDescent="0.2">
      <c r="A31" s="3" t="s">
        <v>14</v>
      </c>
      <c r="B31" s="1">
        <f xml:space="preserve"> (E20/B27)^0.5</f>
        <v>17.25381795168926</v>
      </c>
    </row>
    <row r="32" spans="1:7" x14ac:dyDescent="0.2">
      <c r="A32" s="3" t="s">
        <v>15</v>
      </c>
      <c r="B32" s="1">
        <f xml:space="preserve"> (F20/B27)^0.5</f>
        <v>23.774355466650853</v>
      </c>
    </row>
    <row r="35" spans="1:11" x14ac:dyDescent="0.2">
      <c r="A35" s="3" t="s">
        <v>16</v>
      </c>
      <c r="B35" s="1" t="s">
        <v>22</v>
      </c>
    </row>
    <row r="36" spans="1:11" x14ac:dyDescent="0.2">
      <c r="A36" s="3" t="s">
        <v>17</v>
      </c>
      <c r="B36" s="1" t="s">
        <v>23</v>
      </c>
    </row>
    <row r="39" spans="1:11" x14ac:dyDescent="0.2">
      <c r="A39" s="3" t="s">
        <v>20</v>
      </c>
      <c r="B39" s="1">
        <f xml:space="preserve"> (G20)/((E20 * F20)^0.5)</f>
        <v>0.38753888026822381</v>
      </c>
      <c r="C39" s="8" t="s">
        <v>21</v>
      </c>
      <c r="D39" s="6"/>
      <c r="E39" s="6"/>
      <c r="F39" s="6"/>
      <c r="G39" s="7"/>
      <c r="H39" s="7"/>
      <c r="I39" s="7"/>
      <c r="J39" s="7"/>
      <c r="K39" s="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MAHE</cp:lastModifiedBy>
  <dcterms:created xsi:type="dcterms:W3CDTF">2015-06-05T18:17:20Z</dcterms:created>
  <dcterms:modified xsi:type="dcterms:W3CDTF">2026-03-04T09:15:16Z</dcterms:modified>
</cp:coreProperties>
</file>